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AATO\_DOCUMENTI CHIARA SEGRETERIA\ANAC-Pubblicazioni sito internet\Indicatori trimestrali pagamenti\2024\3 trim 2024\"/>
    </mc:Choice>
  </mc:AlternateContent>
  <xr:revisionPtr revIDLastSave="0" documentId="13_ncr:1_{776251D2-8A8F-48A3-8EEB-D0C755EA917C}" xr6:coauthVersionLast="47" xr6:coauthVersionMax="47" xr10:uidLastSave="{00000000-0000-0000-0000-000000000000}"/>
  <bookViews>
    <workbookView xWindow="-120" yWindow="-120" windowWidth="29040" windowHeight="15720" xr2:uid="{3FE72700-6080-4257-8831-541C99FBA73B}"/>
  </bookViews>
  <sheets>
    <sheet name="Foglio1" sheetId="1" r:id="rId1"/>
  </sheets>
  <definedNames>
    <definedName name="_xlnm.Print_Area" localSheetId="0">Foglio1!$A$1:$K$40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38" i="1"/>
  <c r="J38" i="1" s="1"/>
  <c r="K38" i="1" s="1"/>
  <c r="G37" i="1"/>
  <c r="J37" i="1" s="1"/>
  <c r="K37" i="1" s="1"/>
  <c r="G36" i="1"/>
  <c r="J36" i="1" s="1"/>
  <c r="K36" i="1" s="1"/>
  <c r="G35" i="1"/>
  <c r="J35" i="1" s="1"/>
  <c r="K35" i="1" s="1"/>
  <c r="G34" i="1"/>
  <c r="J34" i="1" s="1"/>
  <c r="K34" i="1" s="1"/>
  <c r="G33" i="1"/>
  <c r="J33" i="1" s="1"/>
  <c r="K33" i="1" s="1"/>
  <c r="G32" i="1"/>
  <c r="J32" i="1" s="1"/>
  <c r="K32" i="1" s="1"/>
  <c r="G31" i="1"/>
  <c r="J31" i="1" s="1"/>
  <c r="K31" i="1" s="1"/>
  <c r="J30" i="1"/>
  <c r="K30" i="1" s="1"/>
  <c r="G30" i="1"/>
  <c r="G29" i="1"/>
  <c r="J29" i="1" s="1"/>
  <c r="K29" i="1" s="1"/>
  <c r="G28" i="1"/>
  <c r="J28" i="1" s="1"/>
  <c r="K28" i="1" s="1"/>
  <c r="G27" i="1"/>
  <c r="J27" i="1" s="1"/>
  <c r="K27" i="1" s="1"/>
  <c r="J26" i="1"/>
  <c r="K26" i="1" s="1"/>
  <c r="G26" i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J10" i="1"/>
  <c r="K10" i="1" s="1"/>
  <c r="G10" i="1"/>
  <c r="G9" i="1"/>
  <c r="J9" i="1" s="1"/>
  <c r="K9" i="1" s="1"/>
  <c r="J8" i="1"/>
  <c r="K8" i="1" s="1"/>
  <c r="G8" i="1"/>
  <c r="G7" i="1"/>
  <c r="J7" i="1" s="1"/>
  <c r="K7" i="1" s="1"/>
  <c r="J6" i="1"/>
  <c r="K6" i="1" s="1"/>
  <c r="G6" i="1"/>
  <c r="G5" i="1"/>
  <c r="J5" i="1" s="1"/>
  <c r="K5" i="1" s="1"/>
  <c r="G4" i="1"/>
  <c r="J4" i="1" s="1"/>
  <c r="K4" i="1" s="1"/>
  <c r="G3" i="1"/>
  <c r="J3" i="1" s="1"/>
  <c r="K3" i="1" s="1"/>
  <c r="G2" i="1"/>
  <c r="J2" i="1" s="1"/>
  <c r="K2" i="1" s="1"/>
  <c r="K40" i="1" l="1"/>
</calcChain>
</file>

<file path=xl/sharedStrings.xml><?xml version="1.0" encoding="utf-8"?>
<sst xmlns="http://schemas.openxmlformats.org/spreadsheetml/2006/main" count="95" uniqueCount="58">
  <si>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</si>
  <si>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</si>
  <si>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</si>
  <si>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</si>
  <si>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</si>
  <si>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</si>
  <si>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</si>
  <si>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</si>
  <si>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</si>
  <si>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</si>
  <si>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</si>
  <si>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De Masis Barbara</t>
  </si>
  <si>
    <t>Legali</t>
  </si>
  <si>
    <t>Poste Italiane SpA</t>
  </si>
  <si>
    <t>Postali</t>
  </si>
  <si>
    <t>1024171153</t>
  </si>
  <si>
    <t>Tipolitografia Testa Snc</t>
  </si>
  <si>
    <t>Stampati</t>
  </si>
  <si>
    <t>Project Informatica Srl</t>
  </si>
  <si>
    <t>Acquisto PC</t>
  </si>
  <si>
    <t>Pellegrini SpA</t>
  </si>
  <si>
    <t>Buoni pasto</t>
  </si>
  <si>
    <t>24PC00000239</t>
  </si>
  <si>
    <t>La Perla Pulizie Srl</t>
  </si>
  <si>
    <t>Servizi di pulizia</t>
  </si>
  <si>
    <t>A.S. Servizi alle Imprese Srl</t>
  </si>
  <si>
    <t>Controllo sicurezza lavoro</t>
  </si>
  <si>
    <t>Plantel Srl</t>
  </si>
  <si>
    <t>Telefoniche</t>
  </si>
  <si>
    <t>Blu Service Srl</t>
  </si>
  <si>
    <t>Somministrazione bevande</t>
  </si>
  <si>
    <t>Regonesi Adriana</t>
  </si>
  <si>
    <t>Elaborazioni paghe</t>
  </si>
  <si>
    <t>Hera Comm SpA</t>
  </si>
  <si>
    <t>Energia</t>
  </si>
  <si>
    <t>412411212833</t>
  </si>
  <si>
    <t>Cisco</t>
  </si>
  <si>
    <t>Ranstad Italia SpA</t>
  </si>
  <si>
    <t>Selezione personale</t>
  </si>
  <si>
    <t>24FVRM016303</t>
  </si>
  <si>
    <t>Laurenti Nicola</t>
  </si>
  <si>
    <t>Alceste Castelli e Figli Srl</t>
  </si>
  <si>
    <t>Cancelleria</t>
  </si>
  <si>
    <t>Fastweb SpA</t>
  </si>
  <si>
    <t>PAE0015570</t>
  </si>
  <si>
    <t>24FVRM017156</t>
  </si>
  <si>
    <t>Artemedia Srl</t>
  </si>
  <si>
    <t>Software</t>
  </si>
  <si>
    <t>Ricoh Italia Srl</t>
  </si>
  <si>
    <t>Vodafone SpA</t>
  </si>
  <si>
    <t>AQ07672733</t>
  </si>
  <si>
    <t>412413033999</t>
  </si>
  <si>
    <t>Licenza VEEM</t>
  </si>
  <si>
    <t>Licenze Office</t>
  </si>
  <si>
    <t>26493</t>
  </si>
  <si>
    <t>Certificato SSL</t>
  </si>
  <si>
    <t>412414953756</t>
  </si>
  <si>
    <t>PAE0021096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</si>
</sst>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65" fontId="3" fillId="0" borderId="1" xfId="2" applyNumberFormat="1" applyFont="1" applyBorder="1" applyAlignment="1">
      <alignment horizontal="center"/>
    </xf>
    <xf numFmtId="43" fontId="3" fillId="0" borderId="1" xfId="1" applyFont="1" applyFill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3" fillId="0" borderId="1" xfId="0" quotePrefix="1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" fontId="3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/>
    <xf numFmtId="44" fontId="3" fillId="0" borderId="1" xfId="2" applyFont="1" applyFill="1" applyBorder="1"/>
    <xf numFmtId="44" fontId="3" fillId="0" borderId="1" xfId="2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43" fontId="3" fillId="0" borderId="6" xfId="1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 vertical="top"/>
    </xf>
    <xf numFmtId="2" fontId="2" fillId="0" borderId="1" xfId="0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5998-E4FE-4211-8319-BEA803E299C8}">
  <sheetPr>
    <pageSetUpPr fitToPage="1"/>
  </sheetPr>
  <dimension ref="A1:K40"/>
  <sheetViews>
    <sheetView tabSelected="1" topLeftCell="A19" workbookViewId="0">
      <selection sqref="A1:K40"/>
    </sheetView>
  </sheetViews>
  <sheetFormatPr defaultColWidth="9.140625" defaultRowHeight="12.75" x14ac:dyDescent="0.2"/>
  <cols>
    <col min="1" max="1" width="9.140625" style="9"/>
    <col min="2" max="2" width="30.5703125" style="9" bestFit="1" customWidth="1"/>
    <col min="3" max="3" width="39.140625" style="9" bestFit="1" customWidth="1"/>
    <col min="4" max="4" width="11.85546875" style="35" bestFit="1" customWidth="1"/>
    <col min="5" max="5" width="14" style="35" customWidth="1"/>
    <col min="6" max="6" width="12" style="35" customWidth="1"/>
    <col min="7" max="7" width="11" style="35" customWidth="1"/>
    <col min="8" max="8" width="13.140625" style="9" bestFit="1" customWidth="1"/>
    <col min="9" max="9" width="19.28515625" style="37" bestFit="1" customWidth="1"/>
    <col min="10" max="10" width="16.28515625" style="9" bestFit="1" customWidth="1"/>
    <col min="11" max="11" width="14.140625" style="9" customWidth="1"/>
    <col min="12" max="13" width="9.140625" style="9"/>
    <col min="14" max="14" width="9.42578125" style="9" bestFit="1" customWidth="1"/>
    <col min="15" max="16" width="9.140625" style="9"/>
    <col min="17" max="17" width="11" style="9" bestFit="1" customWidth="1"/>
    <col min="18" max="16384" width="9.140625" style="9"/>
  </cols>
  <sheetData>
    <row r="1" spans="1:11" ht="5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4" t="s">
        <v>10</v>
      </c>
    </row>
    <row r="2" spans="1:11" x14ac:dyDescent="0.2">
      <c r="A2" s="10">
        <v>2024</v>
      </c>
      <c r="B2" s="11" t="s">
        <v>11</v>
      </c>
      <c r="C2" s="12" t="s">
        <v>12</v>
      </c>
      <c r="D2" s="13">
        <v>45474</v>
      </c>
      <c r="E2" s="13">
        <v>45475</v>
      </c>
      <c r="F2" s="14">
        <v>45474</v>
      </c>
      <c r="G2" s="15">
        <f>E2-F2</f>
        <v>1</v>
      </c>
      <c r="H2" s="16">
        <v>9832.9599999999991</v>
      </c>
      <c r="I2" s="17">
        <v>17</v>
      </c>
      <c r="J2" s="18">
        <f>G2*H2</f>
        <v>9832.9599999999991</v>
      </c>
      <c r="K2" s="19">
        <f>J2/$H$40</f>
        <v>0.18773771599805633</v>
      </c>
    </row>
    <row r="3" spans="1:11" x14ac:dyDescent="0.2">
      <c r="A3" s="10">
        <v>2024</v>
      </c>
      <c r="B3" s="11" t="s">
        <v>11</v>
      </c>
      <c r="C3" s="12" t="s">
        <v>12</v>
      </c>
      <c r="D3" s="20">
        <v>45474</v>
      </c>
      <c r="E3" s="13">
        <v>45475</v>
      </c>
      <c r="F3" s="14">
        <v>45474</v>
      </c>
      <c r="G3" s="15">
        <f>E3-F3</f>
        <v>1</v>
      </c>
      <c r="H3" s="16">
        <v>12291.2</v>
      </c>
      <c r="I3" s="21">
        <v>16</v>
      </c>
      <c r="J3" s="18">
        <f>G3*H3</f>
        <v>12291.2</v>
      </c>
      <c r="K3" s="19">
        <f>J3/$H$40</f>
        <v>0.23467214499757044</v>
      </c>
    </row>
    <row r="4" spans="1:11" x14ac:dyDescent="0.2">
      <c r="A4" s="10">
        <v>2024</v>
      </c>
      <c r="B4" s="11" t="s">
        <v>13</v>
      </c>
      <c r="C4" s="12" t="s">
        <v>14</v>
      </c>
      <c r="D4" s="20">
        <v>45470</v>
      </c>
      <c r="E4" s="13">
        <v>45475</v>
      </c>
      <c r="F4" s="14">
        <v>45500</v>
      </c>
      <c r="G4" s="15">
        <f>E4-F4</f>
        <v>-25</v>
      </c>
      <c r="H4" s="16">
        <v>28</v>
      </c>
      <c r="I4" s="22" t="s">
        <v>15</v>
      </c>
      <c r="J4" s="18">
        <f>G4*H4</f>
        <v>-700</v>
      </c>
      <c r="K4" s="19">
        <f>J4/$H$40</f>
        <v>-1.3364887195578894E-2</v>
      </c>
    </row>
    <row r="5" spans="1:11" x14ac:dyDescent="0.2">
      <c r="A5" s="10">
        <v>2024</v>
      </c>
      <c r="B5" s="11" t="s">
        <v>16</v>
      </c>
      <c r="C5" s="12" t="s">
        <v>17</v>
      </c>
      <c r="D5" s="20">
        <v>45476</v>
      </c>
      <c r="E5" s="13">
        <v>45477</v>
      </c>
      <c r="F5" s="14">
        <v>45565</v>
      </c>
      <c r="G5" s="15">
        <f>E5-F5</f>
        <v>-88</v>
      </c>
      <c r="H5" s="16">
        <v>470</v>
      </c>
      <c r="I5" s="21">
        <v>1</v>
      </c>
      <c r="J5" s="18">
        <f>G5*H5</f>
        <v>-41360</v>
      </c>
      <c r="K5" s="19">
        <f>J5/$H$40</f>
        <v>-0.78967390629877587</v>
      </c>
    </row>
    <row r="6" spans="1:11" x14ac:dyDescent="0.2">
      <c r="A6" s="10">
        <v>2024</v>
      </c>
      <c r="B6" s="11" t="s">
        <v>18</v>
      </c>
      <c r="C6" s="12" t="s">
        <v>19</v>
      </c>
      <c r="D6" s="20">
        <v>45473</v>
      </c>
      <c r="E6" s="13">
        <v>45477</v>
      </c>
      <c r="F6" s="14">
        <v>45504</v>
      </c>
      <c r="G6" s="15">
        <f>E6-F6</f>
        <v>-27</v>
      </c>
      <c r="H6" s="16">
        <v>1365</v>
      </c>
      <c r="I6" s="21">
        <v>19674</v>
      </c>
      <c r="J6" s="18">
        <f>G6*H6</f>
        <v>-36855</v>
      </c>
      <c r="K6" s="19">
        <f>J6/$H$40</f>
        <v>-0.70366131084722883</v>
      </c>
    </row>
    <row r="7" spans="1:11" x14ac:dyDescent="0.2">
      <c r="A7" s="10">
        <v>2024</v>
      </c>
      <c r="B7" s="11" t="s">
        <v>11</v>
      </c>
      <c r="C7" s="12" t="s">
        <v>12</v>
      </c>
      <c r="D7" s="20">
        <v>45475</v>
      </c>
      <c r="E7" s="13">
        <v>45478</v>
      </c>
      <c r="F7" s="14">
        <v>45475</v>
      </c>
      <c r="G7" s="15">
        <f>E7-F7</f>
        <v>3</v>
      </c>
      <c r="H7" s="16">
        <v>6637.25</v>
      </c>
      <c r="I7" s="21">
        <v>18</v>
      </c>
      <c r="J7" s="18">
        <f>G7*H7</f>
        <v>19911.75</v>
      </c>
      <c r="K7" s="19">
        <f>J7/$H$40</f>
        <v>0.38016898945224009</v>
      </c>
    </row>
    <row r="8" spans="1:11" x14ac:dyDescent="0.2">
      <c r="A8" s="10">
        <v>2024</v>
      </c>
      <c r="B8" s="11" t="s">
        <v>20</v>
      </c>
      <c r="C8" s="12" t="s">
        <v>21</v>
      </c>
      <c r="D8" s="20">
        <v>45475</v>
      </c>
      <c r="E8" s="23">
        <v>45481</v>
      </c>
      <c r="F8" s="14">
        <v>45475</v>
      </c>
      <c r="G8" s="15">
        <f>E8-F8</f>
        <v>6</v>
      </c>
      <c r="H8" s="16">
        <v>373.8</v>
      </c>
      <c r="I8" s="21" t="s">
        <v>22</v>
      </c>
      <c r="J8" s="18">
        <f>G8*H8</f>
        <v>2242.8000000000002</v>
      </c>
      <c r="K8" s="19">
        <f>J8/$H$40</f>
        <v>4.2821098574634779E-2</v>
      </c>
    </row>
    <row r="9" spans="1:11" x14ac:dyDescent="0.2">
      <c r="A9" s="10">
        <v>2024</v>
      </c>
      <c r="B9" s="11" t="s">
        <v>23</v>
      </c>
      <c r="C9" s="12" t="s">
        <v>24</v>
      </c>
      <c r="D9" s="20">
        <v>45473</v>
      </c>
      <c r="E9" s="13">
        <v>45481</v>
      </c>
      <c r="F9" s="14">
        <v>45504</v>
      </c>
      <c r="G9" s="15">
        <f>E9-F9</f>
        <v>-23</v>
      </c>
      <c r="H9" s="16">
        <v>464</v>
      </c>
      <c r="I9" s="21">
        <v>610</v>
      </c>
      <c r="J9" s="18">
        <f>G9*H9</f>
        <v>-10672</v>
      </c>
      <c r="K9" s="19">
        <f>J9/$H$40</f>
        <v>-0.2037572516445971</v>
      </c>
    </row>
    <row r="10" spans="1:11" x14ac:dyDescent="0.2">
      <c r="A10" s="10">
        <v>2024</v>
      </c>
      <c r="B10" s="11" t="s">
        <v>25</v>
      </c>
      <c r="C10" s="24" t="s">
        <v>26</v>
      </c>
      <c r="D10" s="20">
        <v>45476</v>
      </c>
      <c r="E10" s="13">
        <v>45481</v>
      </c>
      <c r="F10" s="14">
        <v>45476</v>
      </c>
      <c r="G10" s="15">
        <f>E10-F10</f>
        <v>5</v>
      </c>
      <c r="H10" s="16">
        <v>450</v>
      </c>
      <c r="I10" s="21">
        <v>151</v>
      </c>
      <c r="J10" s="18">
        <f>G10*H10</f>
        <v>2250</v>
      </c>
      <c r="K10" s="19">
        <f>J10/$H$40</f>
        <v>4.2958565985789302E-2</v>
      </c>
    </row>
    <row r="11" spans="1:11" x14ac:dyDescent="0.2">
      <c r="A11" s="10">
        <v>2024</v>
      </c>
      <c r="B11" s="11" t="s">
        <v>27</v>
      </c>
      <c r="C11" s="24" t="s">
        <v>28</v>
      </c>
      <c r="D11" s="20">
        <v>45473</v>
      </c>
      <c r="E11" s="13">
        <v>45484</v>
      </c>
      <c r="F11" s="14">
        <v>45504</v>
      </c>
      <c r="G11" s="15">
        <f>E11-F11</f>
        <v>-20</v>
      </c>
      <c r="H11" s="16">
        <v>1095</v>
      </c>
      <c r="I11" s="17">
        <v>1354</v>
      </c>
      <c r="J11" s="18">
        <f>G11*H11</f>
        <v>-21900</v>
      </c>
      <c r="K11" s="19">
        <f>J11/$H$40</f>
        <v>-0.41813004226168254</v>
      </c>
    </row>
    <row r="12" spans="1:11" x14ac:dyDescent="0.2">
      <c r="A12" s="10">
        <v>2024</v>
      </c>
      <c r="B12" s="11" t="s">
        <v>29</v>
      </c>
      <c r="C12" s="24" t="s">
        <v>30</v>
      </c>
      <c r="D12" s="20">
        <v>45481</v>
      </c>
      <c r="E12" s="13">
        <v>45489</v>
      </c>
      <c r="F12" s="14">
        <v>45504</v>
      </c>
      <c r="G12" s="15">
        <f>E12-F12</f>
        <v>-15</v>
      </c>
      <c r="H12" s="16">
        <v>17.8</v>
      </c>
      <c r="I12" s="21">
        <v>902</v>
      </c>
      <c r="J12" s="18">
        <f>G12*H12</f>
        <v>-267</v>
      </c>
      <c r="K12" s="19">
        <f>J12/$H$40</f>
        <v>-5.0977498303136637E-3</v>
      </c>
    </row>
    <row r="13" spans="1:11" x14ac:dyDescent="0.2">
      <c r="A13" s="10">
        <v>2024</v>
      </c>
      <c r="B13" s="11" t="s">
        <v>31</v>
      </c>
      <c r="C13" s="25" t="s">
        <v>32</v>
      </c>
      <c r="D13" s="20">
        <v>45491</v>
      </c>
      <c r="E13" s="13">
        <v>45490</v>
      </c>
      <c r="F13" s="14">
        <v>45491</v>
      </c>
      <c r="G13" s="15">
        <f>E13-F13</f>
        <v>-1</v>
      </c>
      <c r="H13" s="16">
        <v>1175.68</v>
      </c>
      <c r="I13" s="17">
        <v>166</v>
      </c>
      <c r="J13" s="18">
        <f>G13*H13</f>
        <v>-1175.68</v>
      </c>
      <c r="K13" s="19">
        <f>J13/$H$40</f>
        <v>-2.2446900825854564E-2</v>
      </c>
    </row>
    <row r="14" spans="1:11" x14ac:dyDescent="0.2">
      <c r="A14" s="10">
        <v>2024</v>
      </c>
      <c r="B14" s="11" t="s">
        <v>33</v>
      </c>
      <c r="C14" s="10" t="s">
        <v>34</v>
      </c>
      <c r="D14" s="20">
        <v>45476</v>
      </c>
      <c r="E14" s="13">
        <v>45496</v>
      </c>
      <c r="F14" s="14">
        <v>45496</v>
      </c>
      <c r="G14" s="15">
        <f>E14-F14</f>
        <v>0</v>
      </c>
      <c r="H14" s="16">
        <v>529.07000000000005</v>
      </c>
      <c r="I14" s="26" t="s">
        <v>35</v>
      </c>
      <c r="J14" s="18">
        <f>G14*H14</f>
        <v>0</v>
      </c>
      <c r="K14" s="19">
        <f>J14/$H$40</f>
        <v>0</v>
      </c>
    </row>
    <row r="15" spans="1:11" x14ac:dyDescent="0.2">
      <c r="A15" s="10">
        <v>2024</v>
      </c>
      <c r="B15" s="11" t="s">
        <v>11</v>
      </c>
      <c r="C15" s="25" t="s">
        <v>12</v>
      </c>
      <c r="D15" s="20">
        <v>45498</v>
      </c>
      <c r="E15" s="13">
        <v>45498</v>
      </c>
      <c r="F15" s="14">
        <v>45498</v>
      </c>
      <c r="G15" s="15">
        <f>E15-F15</f>
        <v>0</v>
      </c>
      <c r="H15" s="16">
        <v>6670.16</v>
      </c>
      <c r="I15" s="21">
        <v>19</v>
      </c>
      <c r="J15" s="18">
        <f>G15*H15</f>
        <v>0</v>
      </c>
      <c r="K15" s="19">
        <f>J15/$H$40</f>
        <v>0</v>
      </c>
    </row>
    <row r="16" spans="1:11" x14ac:dyDescent="0.2">
      <c r="A16" s="10">
        <v>2024</v>
      </c>
      <c r="B16" s="27" t="s">
        <v>18</v>
      </c>
      <c r="C16" s="25" t="s">
        <v>36</v>
      </c>
      <c r="D16" s="13">
        <v>45497</v>
      </c>
      <c r="E16" s="13">
        <v>45503</v>
      </c>
      <c r="F16" s="14">
        <v>45535</v>
      </c>
      <c r="G16" s="15">
        <f>E16-F16</f>
        <v>-32</v>
      </c>
      <c r="H16" s="28">
        <v>706</v>
      </c>
      <c r="I16" s="17">
        <v>22188</v>
      </c>
      <c r="J16" s="18">
        <f>G16*H16</f>
        <v>-22592</v>
      </c>
      <c r="K16" s="19">
        <f>J16/$H$40</f>
        <v>-0.431342187889312</v>
      </c>
    </row>
    <row r="17" spans="1:11" x14ac:dyDescent="0.2">
      <c r="A17" s="10">
        <v>2024</v>
      </c>
      <c r="B17" s="27" t="s">
        <v>13</v>
      </c>
      <c r="C17" s="25" t="s">
        <v>14</v>
      </c>
      <c r="D17" s="13">
        <v>45499</v>
      </c>
      <c r="E17" s="13">
        <v>45503</v>
      </c>
      <c r="F17" s="14">
        <v>45529</v>
      </c>
      <c r="G17" s="15">
        <f>E17-F17</f>
        <v>-26</v>
      </c>
      <c r="H17" s="29">
        <v>265.95</v>
      </c>
      <c r="I17" s="21">
        <v>1024192936</v>
      </c>
      <c r="J17" s="18">
        <f>G17*H17</f>
        <v>-6914.7</v>
      </c>
      <c r="K17" s="19">
        <f>J17/$H$40</f>
        <v>-0.1320202649875277</v>
      </c>
    </row>
    <row r="18" spans="1:11" x14ac:dyDescent="0.2">
      <c r="A18" s="10">
        <v>2024</v>
      </c>
      <c r="B18" s="11" t="s">
        <v>37</v>
      </c>
      <c r="C18" s="12" t="s">
        <v>38</v>
      </c>
      <c r="D18" s="20">
        <v>45499</v>
      </c>
      <c r="E18" s="13">
        <v>45503</v>
      </c>
      <c r="F18" s="14">
        <v>45545</v>
      </c>
      <c r="G18" s="15">
        <f>E18-F18</f>
        <v>-42</v>
      </c>
      <c r="H18" s="16">
        <v>1500</v>
      </c>
      <c r="I18" s="17" t="s">
        <v>39</v>
      </c>
      <c r="J18" s="18">
        <f>G18*H18</f>
        <v>-63000</v>
      </c>
      <c r="K18" s="19">
        <f>J18/$H$40</f>
        <v>-1.2028398476021005</v>
      </c>
    </row>
    <row r="19" spans="1:11" x14ac:dyDescent="0.2">
      <c r="A19" s="10">
        <v>2024</v>
      </c>
      <c r="B19" s="11" t="s">
        <v>40</v>
      </c>
      <c r="C19" s="24" t="s">
        <v>12</v>
      </c>
      <c r="D19" s="20">
        <v>45547</v>
      </c>
      <c r="E19" s="13">
        <v>45503</v>
      </c>
      <c r="F19" s="14">
        <v>45547</v>
      </c>
      <c r="G19" s="15">
        <f>E19-F19</f>
        <v>-44</v>
      </c>
      <c r="H19" s="16">
        <v>600.08000000000004</v>
      </c>
      <c r="I19" s="17">
        <v>13</v>
      </c>
      <c r="J19" s="18">
        <f>G19*H19</f>
        <v>-26403.52</v>
      </c>
      <c r="K19" s="19">
        <f>J19/$H$40</f>
        <v>-0.50411438052315893</v>
      </c>
    </row>
    <row r="20" spans="1:11" x14ac:dyDescent="0.2">
      <c r="A20" s="10">
        <v>2024</v>
      </c>
      <c r="B20" s="11" t="s">
        <v>20</v>
      </c>
      <c r="C20" s="25" t="s">
        <v>21</v>
      </c>
      <c r="D20" s="20">
        <v>45502</v>
      </c>
      <c r="E20" s="13">
        <v>45504</v>
      </c>
      <c r="F20" s="14">
        <v>45502</v>
      </c>
      <c r="G20" s="15">
        <f>E20-F20</f>
        <v>2</v>
      </c>
      <c r="H20" s="16">
        <v>498.4</v>
      </c>
      <c r="I20" s="21">
        <v>275</v>
      </c>
      <c r="J20" s="18">
        <f>G20*H20</f>
        <v>996.8</v>
      </c>
      <c r="K20" s="19">
        <f>J20/$H$40</f>
        <v>1.9031599366504344E-2</v>
      </c>
    </row>
    <row r="21" spans="1:11" x14ac:dyDescent="0.2">
      <c r="A21" s="10">
        <v>2024</v>
      </c>
      <c r="B21" s="27" t="s">
        <v>41</v>
      </c>
      <c r="C21" s="30" t="s">
        <v>42</v>
      </c>
      <c r="D21" s="20">
        <v>45491</v>
      </c>
      <c r="E21" s="13">
        <v>45504</v>
      </c>
      <c r="F21" s="14">
        <v>45521</v>
      </c>
      <c r="G21" s="15">
        <f>E21-F21</f>
        <v>-17</v>
      </c>
      <c r="H21" s="28">
        <v>338.85</v>
      </c>
      <c r="I21" s="21">
        <v>60</v>
      </c>
      <c r="J21" s="18">
        <f>G21*H21</f>
        <v>-5760.4500000000007</v>
      </c>
      <c r="K21" s="19">
        <f>J21/$H$40</f>
        <v>-0.10998252063681779</v>
      </c>
    </row>
    <row r="22" spans="1:11" x14ac:dyDescent="0.2">
      <c r="A22" s="10">
        <v>2024</v>
      </c>
      <c r="B22" s="11" t="s">
        <v>43</v>
      </c>
      <c r="C22" s="30" t="s">
        <v>28</v>
      </c>
      <c r="D22" s="20">
        <v>45412</v>
      </c>
      <c r="E22" s="13">
        <v>45504</v>
      </c>
      <c r="F22" s="14">
        <v>45504</v>
      </c>
      <c r="G22" s="15">
        <f>E22-F22</f>
        <v>0</v>
      </c>
      <c r="H22" s="16">
        <v>84.19</v>
      </c>
      <c r="I22" s="21" t="s">
        <v>44</v>
      </c>
      <c r="J22" s="18">
        <f>G22*H22</f>
        <v>0</v>
      </c>
      <c r="K22" s="19">
        <f>J22/$H$40</f>
        <v>0</v>
      </c>
    </row>
    <row r="23" spans="1:11" x14ac:dyDescent="0.2">
      <c r="A23" s="10">
        <v>2024</v>
      </c>
      <c r="B23" s="11" t="s">
        <v>37</v>
      </c>
      <c r="C23" s="31" t="s">
        <v>38</v>
      </c>
      <c r="D23" s="20">
        <v>45503</v>
      </c>
      <c r="E23" s="13">
        <v>45505</v>
      </c>
      <c r="F23" s="14">
        <v>45549</v>
      </c>
      <c r="G23" s="15">
        <f>E23-F23</f>
        <v>-44</v>
      </c>
      <c r="H23" s="16">
        <v>500</v>
      </c>
      <c r="I23" s="21" t="s">
        <v>45</v>
      </c>
      <c r="J23" s="18">
        <f>G23*H23</f>
        <v>-22000</v>
      </c>
      <c r="K23" s="19">
        <f>J23/$H$40</f>
        <v>-0.42003931186105098</v>
      </c>
    </row>
    <row r="24" spans="1:11" x14ac:dyDescent="0.2">
      <c r="A24" s="10">
        <v>2024</v>
      </c>
      <c r="B24" s="11" t="s">
        <v>46</v>
      </c>
      <c r="C24" s="25" t="s">
        <v>47</v>
      </c>
      <c r="D24" s="20">
        <v>45505</v>
      </c>
      <c r="E24" s="13">
        <v>45506</v>
      </c>
      <c r="F24" s="14">
        <v>45535</v>
      </c>
      <c r="G24" s="15">
        <f>E24-F24</f>
        <v>-29</v>
      </c>
      <c r="H24" s="16">
        <v>116</v>
      </c>
      <c r="I24" s="21">
        <v>331</v>
      </c>
      <c r="J24" s="18">
        <f>G24*H24</f>
        <v>-3364</v>
      </c>
      <c r="K24" s="19">
        <f>J24/$H$40</f>
        <v>-6.4227829322753435E-2</v>
      </c>
    </row>
    <row r="25" spans="1:11" x14ac:dyDescent="0.2">
      <c r="A25" s="10">
        <v>2024</v>
      </c>
      <c r="B25" s="11" t="s">
        <v>23</v>
      </c>
      <c r="C25" s="10" t="s">
        <v>24</v>
      </c>
      <c r="D25" s="20">
        <v>45504</v>
      </c>
      <c r="E25" s="13">
        <v>45506</v>
      </c>
      <c r="F25" s="14">
        <v>45535</v>
      </c>
      <c r="G25" s="15">
        <f>E25-F25</f>
        <v>-29</v>
      </c>
      <c r="H25" s="16">
        <v>364</v>
      </c>
      <c r="I25" s="21">
        <v>739</v>
      </c>
      <c r="J25" s="18">
        <f>G25*H25</f>
        <v>-10556</v>
      </c>
      <c r="K25" s="19">
        <f>J25/$H$40</f>
        <v>-0.20154249890932974</v>
      </c>
    </row>
    <row r="26" spans="1:11" x14ac:dyDescent="0.2">
      <c r="A26" s="10">
        <v>2024</v>
      </c>
      <c r="B26" s="11" t="s">
        <v>48</v>
      </c>
      <c r="C26" s="31"/>
      <c r="D26" s="20">
        <v>45451</v>
      </c>
      <c r="E26" s="13">
        <v>45516</v>
      </c>
      <c r="F26" s="14">
        <v>45511</v>
      </c>
      <c r="G26" s="15">
        <f>E26-F26</f>
        <v>5</v>
      </c>
      <c r="H26" s="16">
        <v>928.71</v>
      </c>
      <c r="I26" s="17">
        <v>249267174</v>
      </c>
      <c r="J26" s="18">
        <f>G26*H26</f>
        <v>4643.55</v>
      </c>
      <c r="K26" s="19">
        <f>J26/$H$40</f>
        <v>8.8657888481471964E-2</v>
      </c>
    </row>
    <row r="27" spans="1:11" x14ac:dyDescent="0.2">
      <c r="A27" s="10">
        <v>2024</v>
      </c>
      <c r="B27" s="11" t="s">
        <v>49</v>
      </c>
      <c r="C27" s="10" t="s">
        <v>28</v>
      </c>
      <c r="D27" s="20">
        <v>45525</v>
      </c>
      <c r="E27" s="13">
        <v>45526</v>
      </c>
      <c r="F27" s="14">
        <v>45585</v>
      </c>
      <c r="G27" s="15">
        <f>E27-F27</f>
        <v>-59</v>
      </c>
      <c r="H27" s="16">
        <v>111.64</v>
      </c>
      <c r="I27" s="21" t="s">
        <v>50</v>
      </c>
      <c r="J27" s="18">
        <f>G27*H27</f>
        <v>-6586.76</v>
      </c>
      <c r="K27" s="19">
        <f>J27/$H$40</f>
        <v>-0.12575900626335892</v>
      </c>
    </row>
    <row r="28" spans="1:11" x14ac:dyDescent="0.2">
      <c r="A28" s="10">
        <v>2024</v>
      </c>
      <c r="B28" s="11" t="s">
        <v>33</v>
      </c>
      <c r="C28" s="31" t="s">
        <v>34</v>
      </c>
      <c r="D28" s="20">
        <v>45509</v>
      </c>
      <c r="E28" s="13">
        <v>45530</v>
      </c>
      <c r="F28" s="14">
        <v>45530</v>
      </c>
      <c r="G28" s="15">
        <f>E28-F28</f>
        <v>0</v>
      </c>
      <c r="H28" s="16">
        <v>688.23</v>
      </c>
      <c r="I28" s="17" t="s">
        <v>51</v>
      </c>
      <c r="J28" s="18">
        <f>G28*H28</f>
        <v>0</v>
      </c>
      <c r="K28" s="19">
        <f>J28/$H$40</f>
        <v>0</v>
      </c>
    </row>
    <row r="29" spans="1:11" x14ac:dyDescent="0.2">
      <c r="A29" s="10">
        <v>2024</v>
      </c>
      <c r="B29" s="11" t="s">
        <v>13</v>
      </c>
      <c r="C29" s="10" t="s">
        <v>14</v>
      </c>
      <c r="D29" s="20">
        <v>45533</v>
      </c>
      <c r="E29" s="13">
        <v>45539</v>
      </c>
      <c r="F29" s="14">
        <v>45563</v>
      </c>
      <c r="G29" s="15">
        <f>E29-F29</f>
        <v>-24</v>
      </c>
      <c r="H29" s="16">
        <v>39.75</v>
      </c>
      <c r="I29" s="32">
        <v>1024218187</v>
      </c>
      <c r="J29" s="18">
        <f>G29*H29</f>
        <v>-954</v>
      </c>
      <c r="K29" s="19">
        <f>J29/$H$40</f>
        <v>-1.8214431977974666E-2</v>
      </c>
    </row>
    <row r="30" spans="1:11" x14ac:dyDescent="0.2">
      <c r="A30" s="10">
        <v>2024</v>
      </c>
      <c r="B30" s="11" t="s">
        <v>23</v>
      </c>
      <c r="C30" s="10" t="s">
        <v>24</v>
      </c>
      <c r="D30" s="20">
        <v>45535</v>
      </c>
      <c r="E30" s="13">
        <v>45539</v>
      </c>
      <c r="F30" s="14">
        <v>45565</v>
      </c>
      <c r="G30" s="15">
        <f>E30-F30</f>
        <v>-26</v>
      </c>
      <c r="H30" s="16">
        <v>364</v>
      </c>
      <c r="I30" s="17">
        <v>847</v>
      </c>
      <c r="J30" s="18">
        <f>G30*H30</f>
        <v>-9464</v>
      </c>
      <c r="K30" s="19">
        <f>J30/$H$40</f>
        <v>-0.18069327488422665</v>
      </c>
    </row>
    <row r="31" spans="1:11" x14ac:dyDescent="0.2">
      <c r="A31" s="10">
        <v>2024</v>
      </c>
      <c r="B31" s="11" t="s">
        <v>18</v>
      </c>
      <c r="C31" s="10" t="s">
        <v>52</v>
      </c>
      <c r="D31" s="20">
        <v>45535</v>
      </c>
      <c r="E31" s="13">
        <v>45540</v>
      </c>
      <c r="F31" s="14">
        <v>45565</v>
      </c>
      <c r="G31" s="15">
        <f>E31-F31</f>
        <v>-25</v>
      </c>
      <c r="H31" s="33">
        <v>1106.7</v>
      </c>
      <c r="I31" s="21">
        <v>25710</v>
      </c>
      <c r="J31" s="18">
        <f>G31*H31</f>
        <v>-27667.5</v>
      </c>
      <c r="K31" s="19">
        <f>J31/$H$40</f>
        <v>-0.52824716640525582</v>
      </c>
    </row>
    <row r="32" spans="1:11" x14ac:dyDescent="0.2">
      <c r="A32" s="10">
        <v>2024</v>
      </c>
      <c r="B32" s="11" t="s">
        <v>18</v>
      </c>
      <c r="C32" s="10" t="s">
        <v>53</v>
      </c>
      <c r="D32" s="20">
        <v>45535</v>
      </c>
      <c r="E32" s="13">
        <v>45545</v>
      </c>
      <c r="F32" s="14">
        <v>45565</v>
      </c>
      <c r="G32" s="15">
        <f>E32-F32</f>
        <v>-20</v>
      </c>
      <c r="H32" s="33">
        <v>675</v>
      </c>
      <c r="I32" s="26" t="s">
        <v>54</v>
      </c>
      <c r="J32" s="18">
        <f>G32*H32</f>
        <v>-13500</v>
      </c>
      <c r="K32" s="19">
        <f>J32/$H$40</f>
        <v>-0.25775139591473584</v>
      </c>
    </row>
    <row r="33" spans="1:11" x14ac:dyDescent="0.2">
      <c r="A33" s="10">
        <v>2024</v>
      </c>
      <c r="B33" s="11" t="s">
        <v>20</v>
      </c>
      <c r="C33" s="10" t="s">
        <v>21</v>
      </c>
      <c r="D33" s="20">
        <v>45539</v>
      </c>
      <c r="E33" s="13">
        <v>45545</v>
      </c>
      <c r="F33" s="14">
        <v>45539</v>
      </c>
      <c r="G33" s="15">
        <f>E33-F33</f>
        <v>6</v>
      </c>
      <c r="H33" s="33">
        <v>186.9</v>
      </c>
      <c r="I33" s="21">
        <v>339</v>
      </c>
      <c r="J33" s="18">
        <f>G33*H33</f>
        <v>1121.4000000000001</v>
      </c>
      <c r="K33" s="19">
        <f>J33/$H$40</f>
        <v>2.141054928731739E-2</v>
      </c>
    </row>
    <row r="34" spans="1:11" x14ac:dyDescent="0.2">
      <c r="A34" s="10">
        <v>2024</v>
      </c>
      <c r="B34" s="34" t="s">
        <v>29</v>
      </c>
      <c r="C34" s="10" t="s">
        <v>30</v>
      </c>
      <c r="D34" s="20">
        <v>45545</v>
      </c>
      <c r="E34" s="13">
        <v>45547</v>
      </c>
      <c r="F34" s="14">
        <v>45565</v>
      </c>
      <c r="G34" s="15">
        <f>E34-F34</f>
        <v>-18</v>
      </c>
      <c r="H34" s="33">
        <v>84.04</v>
      </c>
      <c r="I34" s="21">
        <v>2172</v>
      </c>
      <c r="J34" s="18">
        <f>G34*H34</f>
        <v>-1512.72</v>
      </c>
      <c r="K34" s="19">
        <f>J34/$H$40</f>
        <v>-2.8881903083565866E-2</v>
      </c>
    </row>
    <row r="35" spans="1:11" x14ac:dyDescent="0.2">
      <c r="A35" s="10">
        <v>2024</v>
      </c>
      <c r="B35" s="11" t="s">
        <v>18</v>
      </c>
      <c r="C35" s="10" t="s">
        <v>55</v>
      </c>
      <c r="D35" s="20">
        <v>45545</v>
      </c>
      <c r="E35" s="13">
        <v>45547</v>
      </c>
      <c r="F35" s="14">
        <v>45596</v>
      </c>
      <c r="G35" s="15">
        <f>E35-F35</f>
        <v>-49</v>
      </c>
      <c r="H35" s="33">
        <v>994</v>
      </c>
      <c r="I35" s="21">
        <v>26676</v>
      </c>
      <c r="J35" s="18">
        <f>G35*H35</f>
        <v>-48706</v>
      </c>
      <c r="K35" s="19">
        <f>J35/$H$40</f>
        <v>-0.92992885106837953</v>
      </c>
    </row>
    <row r="36" spans="1:11" x14ac:dyDescent="0.2">
      <c r="A36" s="10">
        <v>2024</v>
      </c>
      <c r="B36" s="11" t="s">
        <v>33</v>
      </c>
      <c r="C36" s="9" t="s">
        <v>34</v>
      </c>
      <c r="D36" s="20">
        <v>45539</v>
      </c>
      <c r="E36" s="13">
        <v>45559</v>
      </c>
      <c r="F36" s="14">
        <v>45559</v>
      </c>
      <c r="G36" s="15">
        <f>E36-F36</f>
        <v>0</v>
      </c>
      <c r="H36" s="33">
        <v>657.18</v>
      </c>
      <c r="I36" s="17" t="s">
        <v>56</v>
      </c>
      <c r="J36" s="18">
        <f>G36*H36</f>
        <v>0</v>
      </c>
      <c r="K36" s="19">
        <f>J36/$H$40</f>
        <v>0</v>
      </c>
    </row>
    <row r="37" spans="1:11" x14ac:dyDescent="0.2">
      <c r="A37" s="10">
        <v>2024</v>
      </c>
      <c r="B37" s="11" t="s">
        <v>13</v>
      </c>
      <c r="C37" s="9" t="s">
        <v>14</v>
      </c>
      <c r="D37" s="20">
        <v>45559</v>
      </c>
      <c r="E37" s="13">
        <v>45560</v>
      </c>
      <c r="F37" s="14">
        <v>45589</v>
      </c>
      <c r="G37" s="15">
        <f>E37-F37</f>
        <v>-29</v>
      </c>
      <c r="H37" s="33">
        <v>87.05</v>
      </c>
      <c r="I37" s="21">
        <v>1024240683</v>
      </c>
      <c r="J37" s="18">
        <f>G37*H37</f>
        <v>-2524.4499999999998</v>
      </c>
      <c r="K37" s="19">
        <f>J37/$H$40</f>
        <v>-4.8198556401255914E-2</v>
      </c>
    </row>
    <row r="38" spans="1:11" x14ac:dyDescent="0.2">
      <c r="A38" s="10">
        <v>2024</v>
      </c>
      <c r="B38" s="11" t="s">
        <v>43</v>
      </c>
      <c r="C38" s="30" t="s">
        <v>28</v>
      </c>
      <c r="D38" s="20">
        <v>45473</v>
      </c>
      <c r="E38" s="13">
        <v>45565</v>
      </c>
      <c r="F38" s="14">
        <v>45565</v>
      </c>
      <c r="G38" s="15">
        <f>E38-F38</f>
        <v>0</v>
      </c>
      <c r="H38" s="33">
        <v>79.459999999999994</v>
      </c>
      <c r="I38" s="17" t="s">
        <v>57</v>
      </c>
      <c r="J38" s="18">
        <f>G38*H38</f>
        <v>0</v>
      </c>
      <c r="K38" s="19">
        <f>J38/$H$40</f>
        <v>0</v>
      </c>
    </row>
    <row r="40" spans="1:11" x14ac:dyDescent="0.2">
      <c r="H40" s="36">
        <f>SUM(H2:H39)</f>
        <v>52376.05</v>
      </c>
      <c r="K40" s="38">
        <f>SUM(K2:K39)</f>
        <v>-6.3224569244912523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cp:lastPrinted>2024-10-03T09:55:01Z</cp:lastPrinted>
  <dcterms:created xsi:type="dcterms:W3CDTF">2024-10-03T09:54:17Z</dcterms:created>
  <dcterms:modified xsi:type="dcterms:W3CDTF">2024-10-03T09:55:54Z</dcterms:modified>
</cp:coreProperties>
</file>